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12"/>
  <workbookPr filterPrivacy="1" updateLinks="never"/>
  <xr:revisionPtr revIDLastSave="0" documentId="8_{9AF4CAAC-D32E-43E1-BE3A-C286A0D49D4C}" xr6:coauthVersionLast="47" xr6:coauthVersionMax="47" xr10:uidLastSave="{00000000-0000-0000-0000-000000000000}"/>
  <bookViews>
    <workbookView xWindow="-111" yWindow="-111" windowWidth="19418" windowHeight="10302" firstSheet="26" activeTab="26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  <sheet name="July25" sheetId="23" r:id="rId23"/>
    <sheet name="August25" sheetId="24" r:id="rId24"/>
    <sheet name="Sep25" sheetId="25" r:id="rId25"/>
    <sheet name="Oct25" sheetId="26" r:id="rId26"/>
    <sheet name="Nov25" sheetId="27" r:id="rId2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27" l="1"/>
  <c r="E27" i="27"/>
  <c r="K27" i="26"/>
  <c r="E27" i="26"/>
  <c r="K27" i="25"/>
  <c r="E27" i="25"/>
  <c r="E27" i="24"/>
  <c r="K27" i="24"/>
  <c r="K27" i="23"/>
  <c r="E27" i="23"/>
  <c r="E27" i="22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K29" i="27" l="1"/>
  <c r="G2" i="25"/>
  <c r="G2" i="26" s="1"/>
  <c r="G2" i="27" s="1"/>
  <c r="K30" i="27" s="1"/>
  <c r="K29" i="26"/>
  <c r="K30" i="26"/>
  <c r="K29" i="25"/>
  <c r="K29" i="23"/>
  <c r="G2" i="22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K30" i="22" l="1"/>
  <c r="G2" i="23"/>
  <c r="K30" i="23" s="1"/>
  <c r="K23" i="20"/>
  <c r="G2" i="21"/>
  <c r="K31" i="21" s="1"/>
  <c r="G2" i="24"/>
  <c r="K29" i="24"/>
  <c r="K30" i="24" l="1"/>
  <c r="K30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<sst xmlns="http://schemas.openxmlformats.org/spreadsheetml/2006/main" count="1151" uniqueCount="179">
  <si>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</si>
  <si>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</si>
  <si>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</si>
  <si>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</si>
  <si>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</si>
  <si>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</si>
  <si>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</si>
  <si>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</si>
  <si>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</si>
  <si>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</si>
  <si>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</si>
  <si>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</si>
  <si>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</si>
  <si>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</si>
  <si>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</si>
  <si>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</si>
  <si>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</si>
  <si>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</si>
  <si>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</si>
  <si>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</si>
  <si>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</si>
  <si>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</si>
  <si>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</si>
  <si>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</si>
  <si>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</si>
  <si>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</si>
  <si>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</si>
  <si>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</si>
  <si>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</si>
  <si>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</si>
  <si>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</si>
  <si>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</si>
  <si>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</si>
  <si>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</si>
  <si>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</si>
  <si>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</si>
  <si>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</si>
  <si>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</si>
  <si>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</si>
  <si>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</si>
  <si>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</si>
  <si>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</si>
  <si>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</si>
  <si>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</si>
  <si>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</si>
  <si>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</si>
  <si>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</si>
  <si>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</si>
  <si>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</si>
  <si>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</si>
  <si>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</si>
  <si>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</si>
  <si>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</si>
  <si>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</si>
  <si>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</si>
  <si>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</si>
  <si>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</si>
  <si>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</si>
  <si>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</si>
  <si>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</si>
  <si>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</si>
  <si>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</si>
  <si>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</si>
  <si>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</si>
  <si>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</si>
  <si>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</si>
  <si>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</si>
  <si>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</si>
  <si>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</si>
  <si>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</si>
  <si>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</si>
  <si>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</si>
  <si>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</si>
  <si>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</si>
  <si>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</si>
  <si>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</si>
  <si>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</si>
  <si>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</si>
  <si>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</si>
  <si>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</si>
  <si>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</si>
  <si>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</si>
  <si>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</si>
  <si>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</si>
  <si>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</si>
  <si>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</si>
  <si>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</si>
  <si>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</si>
  <si>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</si>
  <si>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</si>
  <si>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</si>
  <si>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</si>
  <si>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</si>
  <si>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</si>
  <si>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</si>
  <si>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</si>
  <si>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</si>
  <si>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</si>
  <si>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</si>
  <si>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</si>
  <si>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</si>
  <si>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</si>
  <si>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</si>
  <si>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</si>
  <si>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</si>
  <si>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</si>
  <si>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</si>
  <si>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</si>
  <si>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</si>
  <si>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</si>
  <si>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</si>
  <si>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</si>
  <si>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</si>
  <si>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</si>
  <si>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</si>
  <si>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</si>
  <si>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</si>
  <si>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</si>
  <si>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</si>
  <si>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</si>
  <si>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</si>
  <si>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</si>
  <si>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</si>
  <si>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</si>
  <si>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</si>
  <si>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</si>
  <si>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</si>
  <si>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</si>
  <si>
    <t>Office Item Purchases</t>
  </si>
  <si>
    <t>1 Voucher - Arun Kumar (14/07/25)</t>
  </si>
  <si>
    <t>1 Voucher - Arun Kumar (15/07/25)</t>
  </si>
  <si>
    <t>1 Voucher - Arun Kumar (16/07/25)</t>
  </si>
  <si>
    <t>Car Parking Reimbursement of July - Chandra Mohan</t>
  </si>
  <si>
    <t>Bike Parking Reimbursement of July - Pravin Kumar</t>
  </si>
  <si>
    <t>Car Parking Reimbursement of July - Dinesh Singh Bisht</t>
  </si>
  <si>
    <t>Car Parking Reimbursement of July - Om Prakash</t>
  </si>
  <si>
    <t>Car Parking Reimbursement of August - Chandra Mohan</t>
  </si>
  <si>
    <t>Car Parking Reimbursement of August - Dinesh Singh Bisht</t>
  </si>
  <si>
    <t>Car Parking Reimbursement of August - Om Prakash</t>
  </si>
  <si>
    <t>Birthday Cake- Shashank - 10/07/25</t>
  </si>
  <si>
    <t>1 Voucher - Arun Kumar (28/07/25)</t>
  </si>
  <si>
    <t>1 Voucher - Arun Kumar (30/07/25)</t>
  </si>
  <si>
    <t>1 Voucher - Arun Kumar (01/08/25)</t>
  </si>
  <si>
    <t>Bike Parking Reimbursement of August - Pravin Kumar</t>
  </si>
  <si>
    <t>1 Voucher - Arun Kumar (07/08/25)</t>
  </si>
  <si>
    <t>Bike Parking Reimbursement of August - Akash Malhotra</t>
  </si>
  <si>
    <t>1 Voucher - Arun Kumar (19/08/25)</t>
  </si>
  <si>
    <t>1 Voucher - Arun Kumar (20/08/25)</t>
  </si>
  <si>
    <t>Voucher - Siddharth Pandey - Radission MG Road Delhi (To and From)</t>
  </si>
  <si>
    <t>Office Items Purchases (Files)</t>
  </si>
  <si>
    <t>1 Voucher - Arun Kumar (04/09/25)</t>
  </si>
  <si>
    <t>Car Parking Reimbursement of September - Chandra Mohan</t>
  </si>
  <si>
    <t>Car Parking Reimbursement of September - Dinesh Singh Bisht</t>
  </si>
  <si>
    <t>Car Parking Reimbursement of September - Om Prakash</t>
  </si>
  <si>
    <t>1 Voucher - Arun Kumar (05/09/25)</t>
  </si>
  <si>
    <t>1 Voucher - Chandra Mohan - 511 Office to DGC (09/09/25)</t>
  </si>
  <si>
    <t>1 Voucher - Arun Kumar (09/09/25)</t>
  </si>
  <si>
    <t>Bike Parking Reimbursement of September - Akash Malhotra</t>
  </si>
  <si>
    <t>1 Voucher - Arun Kumar (17/09/25)</t>
  </si>
  <si>
    <t>1 Voucher - Arun Kumar (22/09/25)</t>
  </si>
  <si>
    <t>Bike Parking Reimbursement of September - Shashank Singh</t>
  </si>
  <si>
    <t>Car Parking Reimbursement of October - Chandra Mohan</t>
  </si>
  <si>
    <t>Car Parking Reimbursement of October - Dinesh Singh Bisht</t>
  </si>
  <si>
    <t>1 Voucher - Arun Kumar (30/09/25)</t>
  </si>
  <si>
    <t>1 Voucher - Arun Kumar (01/10/25)</t>
  </si>
  <si>
    <t>1 Voucher - Arun Kumar (03/10/25)</t>
  </si>
  <si>
    <t>Voucher - Chandra Mohan Joshi - Eros Hotel (To and From)</t>
  </si>
  <si>
    <t>1 Voucher - Arun Kumar (08/10/25)</t>
  </si>
  <si>
    <t>Bike Parking Reimbursement of October - Akash Malhotra</t>
  </si>
  <si>
    <t>1 Voucher - Arun Kumar (17/10/25)</t>
  </si>
  <si>
    <t>1 Voucher - Arun Kumar (18/10/25)</t>
  </si>
  <si>
    <t>1 Voucher - Arun Kumar (20/10/25)</t>
  </si>
  <si>
    <t>Cake Arrangement - CMJ Celeberation (Date: 18 Sep 2025)</t>
  </si>
  <si>
    <t>Car Parking Reimbursement of November - Dinesh Singh Bisht</t>
  </si>
  <si>
    <t>Cake Arrangement - Tushar's B'day (Date: 09 Sep 2025)</t>
  </si>
  <si>
    <t>Car Parking Reimbursement of November - Chandra Mohan Joshi</t>
  </si>
  <si>
    <t>1 Voucher - Arun Kumar (30/10/25) - Coffee 511 Office</t>
  </si>
  <si>
    <t>1 Voucher - Arun Kumar (31/10/25)</t>
  </si>
  <si>
    <t>1 Voucher - Arun Kumar (01/11/25)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</si>
</sst>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6.140625" style="1"/>
    <col min="7" max="7" width="16.140625" style="1" customWidth="1"/>
    <col min="8" max="16384" width="16.140625" style="1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>
      <c r="A2" s="55" t="s">
        <v>6</v>
      </c>
      <c r="B2" s="56"/>
      <c r="C2" s="56"/>
      <c r="D2" s="56"/>
      <c r="E2" s="57"/>
      <c r="F2" s="2"/>
    </row>
    <row r="3" spans="1:8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>
      <c r="A8" s="2"/>
      <c r="B8" s="3"/>
      <c r="C8" s="2"/>
      <c r="D8" s="2"/>
      <c r="E8" s="8"/>
      <c r="F8" s="8"/>
    </row>
    <row r="9" spans="1:8">
      <c r="A9" s="5"/>
      <c r="B9" s="5"/>
      <c r="C9" s="5" t="s">
        <v>12</v>
      </c>
      <c r="D9" s="5"/>
      <c r="E9" s="5"/>
      <c r="F9" s="5"/>
    </row>
    <row r="10" spans="1:8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>
      <c r="H11" s="14" t="s">
        <v>14</v>
      </c>
    </row>
    <row r="18" spans="5:6">
      <c r="E18" s="11"/>
      <c r="F18" s="10"/>
    </row>
    <row r="19" spans="5:6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5" max="5" width="10" customWidth="1"/>
    <col min="7" max="7" width="19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45446</v>
      </c>
      <c r="L3" s="23">
        <v>3018</v>
      </c>
    </row>
    <row r="4" spans="1:12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227.85000000000036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5"/>
  <cols>
    <col min="3" max="3" width="41.85546875" bestFit="1" customWidth="1"/>
    <col min="4" max="4" width="13" bestFit="1" customWidth="1"/>
    <col min="5" max="5" width="10.42578125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45481</v>
      </c>
      <c r="L3" s="23">
        <v>1908</v>
      </c>
    </row>
    <row r="4" spans="1:12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306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5"/>
  <cols>
    <col min="2" max="2" width="10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45513</v>
      </c>
      <c r="L3" s="23">
        <v>4920</v>
      </c>
    </row>
    <row r="4" spans="1:12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1658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5"/>
  <cols>
    <col min="2" max="2" width="9.7109375" bestFit="1" customWidth="1"/>
    <col min="3" max="3" width="41.85546875" bestFit="1" customWidth="1"/>
    <col min="4" max="4" width="14.7109375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45538</v>
      </c>
      <c r="L3" s="23">
        <v>1964</v>
      </c>
    </row>
    <row r="4" spans="1:12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-2642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45568</v>
      </c>
      <c r="L3" s="23">
        <v>5529</v>
      </c>
    </row>
    <row r="4" spans="1:12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-2312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5"/>
  <cols>
    <col min="2" max="2" width="9.7109375" bestFit="1" customWidth="1"/>
    <col min="3" max="3" width="65.42578125" customWidth="1"/>
    <col min="4" max="4" width="14" customWidth="1"/>
    <col min="5" max="5" width="11.85546875" bestFit="1" customWidth="1"/>
    <col min="6" max="6" width="7.14062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45600</v>
      </c>
      <c r="L3" s="23">
        <v>3217</v>
      </c>
    </row>
    <row r="4" spans="1:12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474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C7" sqref="C7"/>
    </sheetView>
  </sheetViews>
  <sheetFormatPr defaultRowHeight="15"/>
  <cols>
    <col min="2" max="2" width="9.7109375" bestFit="1" customWidth="1"/>
    <col min="3" max="3" width="63.71093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45629</v>
      </c>
      <c r="L3" s="23">
        <v>1518</v>
      </c>
    </row>
    <row r="4" spans="1:12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-2733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285156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140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45670</v>
      </c>
      <c r="L3" s="23">
        <v>5058</v>
      </c>
    </row>
    <row r="4" spans="1:12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4859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7" sqref="C7"/>
    </sheetView>
  </sheetViews>
  <sheetFormatPr defaultRowHeight="15"/>
  <cols>
    <col min="2" max="2" width="9.5703125" bestFit="1" customWidth="1"/>
    <col min="3" max="3" width="54.28515625" bestFit="1" customWidth="1"/>
    <col min="4" max="4" width="14.140625" bestFit="1" customWidth="1"/>
    <col min="5" max="5" width="11.85546875" bestFit="1" customWidth="1"/>
    <col min="6" max="6" width="12.7109375" customWidth="1"/>
    <col min="7" max="7" width="16.5703125" bestFit="1" customWidth="1"/>
    <col min="11" max="11" width="9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45719</v>
      </c>
      <c r="L3" s="23">
        <v>11618</v>
      </c>
    </row>
    <row r="4" spans="1:12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0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5"/>
  <cols>
    <col min="2" max="2" width="9.5703125" bestFit="1" customWidth="1"/>
    <col min="3" max="3" width="54.4257812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9" max="9" width="9.140625" customWidth="1"/>
    <col min="10" max="10" width="17.42578125" customWidth="1"/>
    <col min="11" max="11" width="17" bestFit="1" customWidth="1"/>
  </cols>
  <sheetData>
    <row r="1" spans="1:11" ht="15" customHeight="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45727</v>
      </c>
      <c r="K3" s="23">
        <v>5497</v>
      </c>
    </row>
    <row r="4" spans="1:11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2143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4999.4400000000023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>
      <c r="A8" s="2">
        <v>5</v>
      </c>
      <c r="B8" s="3"/>
      <c r="C8" s="2"/>
      <c r="D8" s="2"/>
      <c r="E8" s="8"/>
      <c r="F8" s="8"/>
    </row>
    <row r="9" spans="1:7">
      <c r="A9" s="2"/>
      <c r="B9" s="3"/>
      <c r="C9" s="2"/>
      <c r="D9" s="2"/>
      <c r="E9" s="8"/>
      <c r="F9" s="8"/>
    </row>
    <row r="10" spans="1:7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>
      <c r="C11" s="6" t="s">
        <v>17</v>
      </c>
      <c r="D11" s="6"/>
      <c r="E11" s="6"/>
      <c r="F11" s="9">
        <f>G2-(-F10)</f>
        <v>-4730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5"/>
  <cols>
    <col min="2" max="2" width="9.28515625" bestFit="1" customWidth="1"/>
    <col min="3" max="3" width="44.7109375" bestFit="1" customWidth="1"/>
    <col min="4" max="4" width="12.7109375" bestFit="1" customWidth="1"/>
    <col min="5" max="5" width="11.5703125" customWidth="1"/>
    <col min="6" max="6" width="6.85546875" bestFit="1" customWidth="1"/>
    <col min="7" max="7" width="16.140625" bestFit="1" customWidth="1"/>
    <col min="10" max="10" width="10.140625" bestFit="1" customWidth="1"/>
    <col min="11" max="11" width="16.5703125" bestFit="1" customWidth="1"/>
  </cols>
  <sheetData>
    <row r="1" spans="1:1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45755</v>
      </c>
      <c r="K3" s="23">
        <v>12443</v>
      </c>
    </row>
    <row r="4" spans="1:11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-380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4619.4400000000023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E6" sqref="E6"/>
    </sheetView>
  </sheetViews>
  <sheetFormatPr defaultRowHeight="15"/>
  <cols>
    <col min="2" max="2" width="9.85546875" bestFit="1" customWidth="1"/>
    <col min="3" max="3" width="48.42578125" style="36" bestFit="1" customWidth="1"/>
    <col min="4" max="4" width="13" bestFit="1" customWidth="1"/>
    <col min="5" max="5" width="11.85546875" bestFit="1" customWidth="1"/>
    <col min="7" max="7" width="16.5703125" bestFit="1" customWidth="1"/>
    <col min="10" max="10" width="19.85546875" customWidth="1"/>
    <col min="11" max="11" width="17" bestFit="1" customWidth="1"/>
  </cols>
  <sheetData>
    <row r="1" spans="1:11">
      <c r="A1" s="1"/>
      <c r="B1" s="1"/>
      <c r="C1" s="32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45784</v>
      </c>
      <c r="K3" s="23">
        <v>4309</v>
      </c>
    </row>
    <row r="4" spans="1:11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>
      <c r="A29" s="1"/>
      <c r="B29" s="1"/>
      <c r="C29" s="35" t="s">
        <v>17</v>
      </c>
      <c r="D29" s="6"/>
      <c r="E29" s="6"/>
      <c r="F29" s="9"/>
      <c r="G29" s="1"/>
    </row>
    <row r="30" spans="1:11">
      <c r="A30" s="1"/>
      <c r="B30" s="1"/>
      <c r="C30" s="32"/>
      <c r="D30" s="1"/>
      <c r="E30" s="1"/>
      <c r="F30" s="1"/>
      <c r="G30" s="1"/>
      <c r="I30" s="58" t="s">
        <v>104</v>
      </c>
      <c r="J30" s="58"/>
      <c r="K30" s="26">
        <f>E28-K28</f>
        <v>-10301</v>
      </c>
    </row>
    <row r="31" spans="1:11">
      <c r="A31" s="1"/>
      <c r="B31" s="1"/>
      <c r="C31" s="32"/>
      <c r="D31" s="1"/>
      <c r="E31" s="1"/>
      <c r="F31" s="1"/>
      <c r="G31" s="1"/>
      <c r="I31" s="58" t="s">
        <v>105</v>
      </c>
      <c r="J31" s="58"/>
      <c r="K31" s="31">
        <f>5000-(G2)</f>
        <v>-5681.5599999999977</v>
      </c>
    </row>
    <row r="32" spans="1:11">
      <c r="A32" s="1"/>
      <c r="B32" s="1"/>
      <c r="C32" s="32"/>
      <c r="D32" s="1"/>
      <c r="E32" s="1"/>
      <c r="F32" s="1"/>
      <c r="G32" s="1"/>
    </row>
    <row r="33" spans="1:7">
      <c r="A33" s="1"/>
      <c r="B33" s="1"/>
      <c r="C33" s="32"/>
      <c r="D33" s="1"/>
      <c r="E33" s="1"/>
      <c r="F33" s="1"/>
      <c r="G33" s="1"/>
    </row>
    <row r="34" spans="1:7">
      <c r="A34" s="1"/>
      <c r="B34" s="1"/>
      <c r="C34" s="32"/>
      <c r="D34" s="1"/>
      <c r="E34" s="1"/>
      <c r="F34" s="1"/>
      <c r="G34" s="1"/>
    </row>
    <row r="35" spans="1:7">
      <c r="A35" s="1"/>
      <c r="B35" s="1"/>
      <c r="C35" s="32"/>
      <c r="D35" s="1"/>
      <c r="E35" s="1"/>
      <c r="F35" s="1"/>
      <c r="G35" s="1"/>
    </row>
    <row r="36" spans="1:7">
      <c r="A36" s="1"/>
      <c r="B36" s="1"/>
      <c r="C36" s="32"/>
      <c r="D36" s="1"/>
      <c r="E36" s="1"/>
      <c r="F36" s="1"/>
      <c r="G36" s="1"/>
    </row>
    <row r="37" spans="1:7">
      <c r="A37" s="1"/>
      <c r="B37" s="1"/>
      <c r="C37" s="32"/>
      <c r="D37" s="1"/>
      <c r="E37" s="11"/>
      <c r="F37" s="10"/>
      <c r="G37" s="1"/>
    </row>
    <row r="38" spans="1:7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workbookViewId="0">
      <selection activeCell="C6" sqref="C6"/>
    </sheetView>
  </sheetViews>
  <sheetFormatPr defaultRowHeight="15"/>
  <cols>
    <col min="2" max="2" width="12.5703125" customWidth="1"/>
    <col min="3" max="3" width="53.7109375" customWidth="1"/>
    <col min="4" max="4" width="15.28515625" customWidth="1"/>
    <col min="5" max="5" width="11.28515625" customWidth="1"/>
    <col min="7" max="7" width="18.140625" customWidth="1"/>
    <col min="10" max="10" width="13.28515625" customWidth="1"/>
    <col min="11" max="11" width="19.285156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4999.5599999999977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45821</v>
      </c>
      <c r="K3" s="23">
        <v>7075</v>
      </c>
    </row>
    <row r="4" spans="1:11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>
        <v>45824</v>
      </c>
      <c r="K4" s="23">
        <v>773</v>
      </c>
    </row>
    <row r="5" spans="1:11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45831</v>
      </c>
      <c r="K5" s="23">
        <v>2088</v>
      </c>
    </row>
    <row r="6" spans="1:11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>
        <v>4</v>
      </c>
      <c r="J6" s="22">
        <v>45838</v>
      </c>
      <c r="K6" s="23">
        <v>200</v>
      </c>
    </row>
    <row r="7" spans="1:11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45827</v>
      </c>
      <c r="C15" s="30" t="s">
        <v>115</v>
      </c>
      <c r="D15" s="27" t="s">
        <v>8</v>
      </c>
      <c r="E15" s="45">
        <v>200</v>
      </c>
      <c r="F15" s="46" t="s">
        <v>25</v>
      </c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15818</v>
      </c>
      <c r="F27" s="42"/>
      <c r="G27" s="37"/>
      <c r="I27" s="21"/>
      <c r="J27" s="24" t="s">
        <v>12</v>
      </c>
      <c r="K27" s="25">
        <f>SUM(K3:K16)</f>
        <v>10136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5682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0.44000000000232831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AF1-1085-4293-B04F-A029582999FD}">
  <dimension ref="A1:K37"/>
  <sheetViews>
    <sheetView workbookViewId="0">
      <selection activeCell="C18" sqref="C18"/>
    </sheetView>
  </sheetViews>
  <sheetFormatPr defaultRowHeight="15"/>
  <cols>
    <col min="2" max="2" width="13.28515625" customWidth="1"/>
    <col min="3" max="3" width="51.42578125" customWidth="1"/>
    <col min="4" max="4" width="17" customWidth="1"/>
    <col min="5" max="5" width="12.85546875" customWidth="1"/>
    <col min="6" max="6" width="11.85546875" customWidth="1"/>
    <col min="7" max="7" width="16" customWidth="1"/>
    <col min="10" max="10" width="11.425781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June25!G2-E27+K27</f>
        <v>4567.5599999999977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45860</v>
      </c>
      <c r="K3" s="23">
        <v>10517</v>
      </c>
    </row>
    <row r="4" spans="1:11">
      <c r="A4" s="27">
        <v>1</v>
      </c>
      <c r="B4" s="43">
        <v>45842</v>
      </c>
      <c r="C4" s="44" t="s">
        <v>11</v>
      </c>
      <c r="D4" s="27" t="s">
        <v>8</v>
      </c>
      <c r="E4" s="45">
        <v>3604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45844</v>
      </c>
      <c r="C5" s="30" t="s">
        <v>128</v>
      </c>
      <c r="D5" s="27" t="s">
        <v>69</v>
      </c>
      <c r="E5" s="45">
        <v>1075</v>
      </c>
      <c r="F5" s="46" t="s">
        <v>25</v>
      </c>
      <c r="G5" s="37"/>
      <c r="H5" s="17"/>
      <c r="I5" s="21">
        <v>3</v>
      </c>
      <c r="J5" s="22"/>
      <c r="K5" s="23"/>
    </row>
    <row r="6" spans="1:11">
      <c r="A6" s="27">
        <v>3</v>
      </c>
      <c r="B6" s="43">
        <v>45846</v>
      </c>
      <c r="C6" s="30" t="s">
        <v>115</v>
      </c>
      <c r="D6" s="27" t="s">
        <v>8</v>
      </c>
      <c r="E6" s="45">
        <v>200</v>
      </c>
      <c r="F6" s="46" t="s">
        <v>25</v>
      </c>
      <c r="G6" s="37"/>
      <c r="I6" s="21"/>
      <c r="J6" s="21"/>
      <c r="K6" s="23"/>
    </row>
    <row r="7" spans="1:11">
      <c r="A7" s="27">
        <v>4</v>
      </c>
      <c r="B7" s="43">
        <v>45855</v>
      </c>
      <c r="C7" s="44" t="s">
        <v>11</v>
      </c>
      <c r="D7" s="27" t="s">
        <v>8</v>
      </c>
      <c r="E7" s="45">
        <v>1132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45855</v>
      </c>
      <c r="C8" s="30" t="s">
        <v>129</v>
      </c>
      <c r="D8" s="27" t="s">
        <v>8</v>
      </c>
      <c r="E8" s="45">
        <v>120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45855</v>
      </c>
      <c r="C9" s="30" t="s">
        <v>130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45855</v>
      </c>
      <c r="C10" s="30" t="s">
        <v>131</v>
      </c>
      <c r="D10" s="27" t="s">
        <v>8</v>
      </c>
      <c r="E10" s="45">
        <v>150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45855</v>
      </c>
      <c r="C11" s="44" t="s">
        <v>132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45855</v>
      </c>
      <c r="C12" s="44" t="s">
        <v>133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45855</v>
      </c>
      <c r="C13" s="44" t="s">
        <v>134</v>
      </c>
      <c r="D13" s="27" t="s">
        <v>8</v>
      </c>
      <c r="E13" s="45">
        <v>1180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45855</v>
      </c>
      <c r="C14" s="44" t="s">
        <v>135</v>
      </c>
      <c r="D14" s="27" t="s">
        <v>8</v>
      </c>
      <c r="E14" s="45">
        <v>1180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45855</v>
      </c>
      <c r="C15" s="44" t="s">
        <v>11</v>
      </c>
      <c r="D15" s="27" t="s">
        <v>8</v>
      </c>
      <c r="E15" s="45">
        <v>231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45862</v>
      </c>
      <c r="C16" s="44" t="s">
        <v>11</v>
      </c>
      <c r="D16" s="27" t="s">
        <v>8</v>
      </c>
      <c r="E16" s="45">
        <v>432</v>
      </c>
      <c r="F16" s="46" t="s">
        <v>25</v>
      </c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10949</v>
      </c>
      <c r="F27" s="42"/>
      <c r="G27" s="37"/>
      <c r="I27" s="21"/>
      <c r="J27" s="24" t="s">
        <v>12</v>
      </c>
      <c r="K27" s="25">
        <f>SUM(K3:K16)</f>
        <v>10517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432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432.44000000000233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5BCB-803E-43E0-9824-E91AD3EF5B31}">
  <dimension ref="A1:K37"/>
  <sheetViews>
    <sheetView workbookViewId="0">
      <selection activeCell="E23" sqref="E23"/>
    </sheetView>
  </sheetViews>
  <sheetFormatPr defaultRowHeight="15"/>
  <cols>
    <col min="2" max="2" width="12.28515625" customWidth="1"/>
    <col min="3" max="3" width="60.85546875" customWidth="1"/>
    <col min="4" max="4" width="19.85546875" customWidth="1"/>
    <col min="5" max="5" width="12.7109375" customWidth="1"/>
    <col min="6" max="6" width="13.28515625" customWidth="1"/>
    <col min="7" max="7" width="19.140625" customWidth="1"/>
    <col min="10" max="10" width="13.42578125" customWidth="1"/>
    <col min="11" max="11" width="18.855468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July25!G2-E27+K27</f>
        <v>5000.0599999999977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45873</v>
      </c>
      <c r="K3" s="23">
        <v>5091</v>
      </c>
    </row>
    <row r="4" spans="1:11">
      <c r="A4" s="27">
        <v>1</v>
      </c>
      <c r="B4" s="43">
        <v>45870</v>
      </c>
      <c r="C4" s="44" t="s">
        <v>11</v>
      </c>
      <c r="D4" s="27" t="s">
        <v>8</v>
      </c>
      <c r="E4" s="45">
        <v>620</v>
      </c>
      <c r="F4" s="46" t="s">
        <v>25</v>
      </c>
      <c r="G4" s="37"/>
      <c r="I4" s="21">
        <v>2</v>
      </c>
      <c r="J4" s="22">
        <v>45880</v>
      </c>
      <c r="K4" s="23">
        <v>5118</v>
      </c>
    </row>
    <row r="5" spans="1:11">
      <c r="A5" s="27">
        <v>2</v>
      </c>
      <c r="B5" s="43">
        <v>45870</v>
      </c>
      <c r="C5" s="44" t="s">
        <v>136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45887</v>
      </c>
      <c r="K5" s="23">
        <v>405</v>
      </c>
    </row>
    <row r="6" spans="1:11">
      <c r="A6" s="27">
        <v>3</v>
      </c>
      <c r="B6" s="43">
        <v>45870</v>
      </c>
      <c r="C6" s="44" t="s">
        <v>137</v>
      </c>
      <c r="D6" s="27" t="s">
        <v>8</v>
      </c>
      <c r="E6" s="45">
        <v>1180</v>
      </c>
      <c r="F6" s="46" t="s">
        <v>25</v>
      </c>
      <c r="G6" s="37"/>
      <c r="I6" s="21">
        <v>4</v>
      </c>
      <c r="J6" s="22">
        <v>45894</v>
      </c>
      <c r="K6" s="23">
        <v>2935</v>
      </c>
    </row>
    <row r="7" spans="1:11">
      <c r="A7" s="27">
        <v>4</v>
      </c>
      <c r="B7" s="43">
        <v>45870</v>
      </c>
      <c r="C7" s="44" t="s">
        <v>138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45870</v>
      </c>
      <c r="C8" s="30" t="s">
        <v>139</v>
      </c>
      <c r="D8" s="27" t="s">
        <v>8</v>
      </c>
      <c r="E8" s="45">
        <v>499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45873</v>
      </c>
      <c r="C9" s="30" t="s">
        <v>140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45873</v>
      </c>
      <c r="C10" s="30" t="s">
        <v>141</v>
      </c>
      <c r="D10" s="27" t="s">
        <v>8</v>
      </c>
      <c r="E10" s="45">
        <v>80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45873</v>
      </c>
      <c r="C11" s="30" t="s">
        <v>142</v>
      </c>
      <c r="D11" s="27" t="s">
        <v>8</v>
      </c>
      <c r="E11" s="45">
        <v>210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45873</v>
      </c>
      <c r="C12" s="44" t="s">
        <v>143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45874</v>
      </c>
      <c r="C13" s="44" t="s">
        <v>11</v>
      </c>
      <c r="D13" s="27" t="s">
        <v>8</v>
      </c>
      <c r="E13" s="45">
        <v>4363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45880</v>
      </c>
      <c r="C14" s="30" t="s">
        <v>144</v>
      </c>
      <c r="D14" s="27" t="s">
        <v>8</v>
      </c>
      <c r="E14" s="45">
        <v>110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45880</v>
      </c>
      <c r="C15" s="44" t="s">
        <v>145</v>
      </c>
      <c r="D15" s="27" t="s">
        <v>8</v>
      </c>
      <c r="E15" s="29">
        <v>295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45881</v>
      </c>
      <c r="C16" s="44" t="s">
        <v>11</v>
      </c>
      <c r="D16" s="27" t="s">
        <v>8</v>
      </c>
      <c r="E16" s="45">
        <v>259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45881</v>
      </c>
      <c r="C17" s="44" t="s">
        <v>11</v>
      </c>
      <c r="D17" s="27" t="s">
        <v>8</v>
      </c>
      <c r="E17" s="45">
        <v>310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45889</v>
      </c>
      <c r="C18" s="44" t="s">
        <v>11</v>
      </c>
      <c r="D18" s="27" t="s">
        <v>8</v>
      </c>
      <c r="E18" s="45">
        <v>552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45891</v>
      </c>
      <c r="C19" s="44" t="s">
        <v>11</v>
      </c>
      <c r="D19" s="27" t="s">
        <v>8</v>
      </c>
      <c r="E19" s="45">
        <v>450</v>
      </c>
      <c r="F19" s="46" t="s">
        <v>25</v>
      </c>
      <c r="G19" s="37"/>
      <c r="I19" s="21"/>
      <c r="J19" s="21"/>
      <c r="K19" s="23"/>
    </row>
    <row r="20" spans="1:11">
      <c r="A20" s="27">
        <v>17</v>
      </c>
      <c r="B20" s="43">
        <v>45890</v>
      </c>
      <c r="C20" s="30" t="s">
        <v>146</v>
      </c>
      <c r="D20" s="27" t="s">
        <v>8</v>
      </c>
      <c r="E20" s="45">
        <v>190</v>
      </c>
      <c r="F20" s="46" t="s">
        <v>25</v>
      </c>
      <c r="G20" s="37"/>
      <c r="I20" s="21"/>
      <c r="J20" s="21"/>
      <c r="K20" s="23"/>
    </row>
    <row r="21" spans="1:11">
      <c r="A21" s="27">
        <v>18</v>
      </c>
      <c r="B21" s="43">
        <v>45890</v>
      </c>
      <c r="C21" s="30" t="s">
        <v>147</v>
      </c>
      <c r="D21" s="27" t="s">
        <v>8</v>
      </c>
      <c r="E21" s="45">
        <v>70</v>
      </c>
      <c r="F21" s="46" t="s">
        <v>25</v>
      </c>
      <c r="G21" s="37"/>
      <c r="I21" s="21"/>
      <c r="J21" s="21"/>
      <c r="K21" s="23"/>
    </row>
    <row r="22" spans="1:11">
      <c r="A22" s="27">
        <v>19</v>
      </c>
      <c r="B22" s="43">
        <v>45890</v>
      </c>
      <c r="C22" s="30" t="s">
        <v>148</v>
      </c>
      <c r="D22" s="27" t="s">
        <v>8</v>
      </c>
      <c r="E22" s="45">
        <v>486</v>
      </c>
      <c r="F22" s="46" t="s">
        <v>25</v>
      </c>
      <c r="G22" s="37"/>
      <c r="I22" s="21"/>
      <c r="J22" s="21"/>
      <c r="K22" s="23"/>
    </row>
    <row r="23" spans="1:11">
      <c r="A23" s="27">
        <v>20</v>
      </c>
      <c r="B23" s="43">
        <v>45890</v>
      </c>
      <c r="C23" s="44" t="s">
        <v>149</v>
      </c>
      <c r="D23" s="27" t="s">
        <v>8</v>
      </c>
      <c r="E23" s="45">
        <v>617.5</v>
      </c>
      <c r="F23" s="46" t="s">
        <v>25</v>
      </c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13116.5</v>
      </c>
      <c r="F27" s="42"/>
      <c r="G27" s="37"/>
      <c r="I27" s="21"/>
      <c r="J27" s="24" t="s">
        <v>12</v>
      </c>
      <c r="K27" s="25">
        <f>SUM(K3:K20)</f>
        <v>13549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-432.5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-5.9999999997671694E-2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AC62-24BE-4632-B712-DB4F17955852}">
  <dimension ref="A1:K37"/>
  <sheetViews>
    <sheetView workbookViewId="0">
      <selection activeCell="C14" sqref="C14:E14"/>
    </sheetView>
  </sheetViews>
  <sheetFormatPr defaultRowHeight="15"/>
  <cols>
    <col min="2" max="2" width="12.7109375" customWidth="1"/>
    <col min="3" max="3" width="64.42578125" customWidth="1"/>
    <col min="4" max="4" width="17.140625" customWidth="1"/>
    <col min="5" max="5" width="13.140625" customWidth="1"/>
    <col min="6" max="6" width="12.85546875" customWidth="1"/>
    <col min="7" max="7" width="14.42578125" customWidth="1"/>
    <col min="10" max="10" width="13.1406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August25!G2-E27+K27</f>
        <v>3019.0599999999977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45915</v>
      </c>
      <c r="K3" s="23">
        <v>8634</v>
      </c>
    </row>
    <row r="4" spans="1:11">
      <c r="A4" s="27">
        <v>1</v>
      </c>
      <c r="B4" s="43">
        <v>45873</v>
      </c>
      <c r="C4" s="30" t="s">
        <v>148</v>
      </c>
      <c r="D4" s="27" t="s">
        <v>8</v>
      </c>
      <c r="E4" s="45">
        <v>232</v>
      </c>
      <c r="F4" s="46" t="s">
        <v>25</v>
      </c>
      <c r="G4" s="37"/>
      <c r="I4" s="21">
        <v>2</v>
      </c>
      <c r="J4" s="22">
        <v>45953</v>
      </c>
      <c r="K4" s="23">
        <v>2600</v>
      </c>
    </row>
    <row r="5" spans="1:11">
      <c r="A5" s="27">
        <v>2</v>
      </c>
      <c r="B5" s="43">
        <v>45904</v>
      </c>
      <c r="C5" s="30" t="s">
        <v>150</v>
      </c>
      <c r="D5" s="27" t="s">
        <v>8</v>
      </c>
      <c r="E5" s="45">
        <v>208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45905</v>
      </c>
      <c r="C6" s="44" t="s">
        <v>11</v>
      </c>
      <c r="D6" s="27" t="s">
        <v>8</v>
      </c>
      <c r="E6" s="45">
        <v>3642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45905</v>
      </c>
      <c r="C7" s="44" t="s">
        <v>151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45905</v>
      </c>
      <c r="C8" s="44" t="s">
        <v>152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45905</v>
      </c>
      <c r="C9" s="44" t="s">
        <v>153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45912</v>
      </c>
      <c r="C10" s="30" t="s">
        <v>154</v>
      </c>
      <c r="D10" s="27" t="s">
        <v>8</v>
      </c>
      <c r="E10" s="45">
        <v>349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45912</v>
      </c>
      <c r="C11" s="30" t="s">
        <v>155</v>
      </c>
      <c r="D11" s="27" t="s">
        <v>8</v>
      </c>
      <c r="E11" s="45">
        <v>240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45912</v>
      </c>
      <c r="C12" s="30" t="s">
        <v>156</v>
      </c>
      <c r="D12" s="27" t="s">
        <v>8</v>
      </c>
      <c r="E12" s="45">
        <v>223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45915</v>
      </c>
      <c r="C13" s="44" t="s">
        <v>11</v>
      </c>
      <c r="D13" s="27" t="s">
        <v>8</v>
      </c>
      <c r="E13" s="45">
        <v>2317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45916</v>
      </c>
      <c r="C14" s="44" t="s">
        <v>157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45917</v>
      </c>
      <c r="C15" s="30" t="s">
        <v>158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45922</v>
      </c>
      <c r="C16" s="30" t="s">
        <v>159</v>
      </c>
      <c r="D16" s="27" t="s">
        <v>8</v>
      </c>
      <c r="E16" s="45">
        <v>203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45924</v>
      </c>
      <c r="C17" s="30" t="s">
        <v>159</v>
      </c>
      <c r="D17" s="27" t="s">
        <v>8</v>
      </c>
      <c r="E17" s="45">
        <v>178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45959</v>
      </c>
      <c r="C18" s="44" t="s">
        <v>11</v>
      </c>
      <c r="D18" s="27" t="s">
        <v>8</v>
      </c>
      <c r="E18" s="45">
        <v>1305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45929</v>
      </c>
      <c r="C19" s="44" t="s">
        <v>160</v>
      </c>
      <c r="D19" s="27" t="s">
        <v>8</v>
      </c>
      <c r="E19" s="45">
        <v>295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13215</v>
      </c>
      <c r="F27" s="42"/>
      <c r="G27" s="37"/>
      <c r="I27" s="21"/>
      <c r="J27" s="24" t="s">
        <v>12</v>
      </c>
      <c r="K27" s="25">
        <f>SUM(K3:K16)</f>
        <v>11234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1981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1980.9400000000023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D8B8-BBFF-4736-8017-4C730C3CE0D5}">
  <dimension ref="A1:K37"/>
  <sheetViews>
    <sheetView workbookViewId="0">
      <selection activeCell="C16" sqref="C16"/>
    </sheetView>
  </sheetViews>
  <sheetFormatPr defaultRowHeight="15"/>
  <cols>
    <col min="2" max="2" width="9.5703125" bestFit="1" customWidth="1"/>
    <col min="3" max="3" width="60.570312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  <col min="10" max="10" width="9.85546875" bestFit="1" customWidth="1"/>
    <col min="11" max="11" width="17" bestFit="1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'Sep25'!G2-E27+K27</f>
        <v>3462.0599999999977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45933</v>
      </c>
      <c r="K3" s="23">
        <v>178</v>
      </c>
    </row>
    <row r="4" spans="1:11">
      <c r="A4" s="27">
        <v>1</v>
      </c>
      <c r="B4" s="43">
        <v>45933</v>
      </c>
      <c r="C4" s="44" t="s">
        <v>11</v>
      </c>
      <c r="D4" s="27" t="s">
        <v>8</v>
      </c>
      <c r="E4" s="45">
        <v>5754</v>
      </c>
      <c r="F4" s="46" t="s">
        <v>25</v>
      </c>
      <c r="G4" s="37"/>
      <c r="I4" s="21">
        <v>2</v>
      </c>
      <c r="J4" s="22">
        <v>45937</v>
      </c>
      <c r="K4" s="23">
        <v>10042</v>
      </c>
    </row>
    <row r="5" spans="1:11">
      <c r="A5" s="27">
        <v>2</v>
      </c>
      <c r="B5" s="43">
        <v>45933</v>
      </c>
      <c r="C5" s="44" t="s">
        <v>11</v>
      </c>
      <c r="D5" s="27" t="s">
        <v>8</v>
      </c>
      <c r="E5" s="45">
        <v>328</v>
      </c>
      <c r="F5" s="46" t="s">
        <v>25</v>
      </c>
      <c r="G5" s="37"/>
      <c r="H5" s="17"/>
      <c r="I5" s="21">
        <v>3</v>
      </c>
      <c r="J5" s="22">
        <v>45957</v>
      </c>
      <c r="K5" s="23">
        <v>2766</v>
      </c>
    </row>
    <row r="6" spans="1:11">
      <c r="A6" s="27">
        <v>3</v>
      </c>
      <c r="B6" s="43">
        <v>45933</v>
      </c>
      <c r="C6" s="44" t="s">
        <v>161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45933</v>
      </c>
      <c r="C7" s="44" t="s">
        <v>162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45937</v>
      </c>
      <c r="C8" s="44" t="s">
        <v>163</v>
      </c>
      <c r="D8" s="27" t="s">
        <v>8</v>
      </c>
      <c r="E8" s="45">
        <v>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45937</v>
      </c>
      <c r="C9" s="44" t="s">
        <v>164</v>
      </c>
      <c r="D9" s="27" t="s">
        <v>8</v>
      </c>
      <c r="E9" s="45">
        <v>200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45937</v>
      </c>
      <c r="C10" s="30" t="s">
        <v>165</v>
      </c>
      <c r="D10" s="27" t="s">
        <v>8</v>
      </c>
      <c r="E10" s="45">
        <v>242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45937</v>
      </c>
      <c r="C11" s="30" t="s">
        <v>166</v>
      </c>
      <c r="D11" s="27" t="s">
        <v>8</v>
      </c>
      <c r="E11" s="45">
        <v>440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45938</v>
      </c>
      <c r="C12" s="44" t="s">
        <v>167</v>
      </c>
      <c r="D12" s="27" t="s">
        <v>8</v>
      </c>
      <c r="E12" s="45">
        <v>188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45946</v>
      </c>
      <c r="C13" s="44" t="s">
        <v>168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45946</v>
      </c>
      <c r="C14" s="44" t="s">
        <v>11</v>
      </c>
      <c r="D14" s="27" t="s">
        <v>8</v>
      </c>
      <c r="E14" s="29">
        <v>1132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45946</v>
      </c>
      <c r="C15" s="44" t="s">
        <v>11</v>
      </c>
      <c r="D15" s="27" t="s">
        <v>8</v>
      </c>
      <c r="E15" s="45">
        <v>189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45947</v>
      </c>
      <c r="C16" s="44" t="s">
        <v>169</v>
      </c>
      <c r="D16" s="27" t="s">
        <v>8</v>
      </c>
      <c r="E16" s="45">
        <v>170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45948</v>
      </c>
      <c r="C17" s="44" t="s">
        <v>170</v>
      </c>
      <c r="D17" s="27" t="s">
        <v>8</v>
      </c>
      <c r="E17" s="45">
        <v>220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45950</v>
      </c>
      <c r="C18" s="44" t="s">
        <v>171</v>
      </c>
      <c r="D18" s="27" t="s">
        <v>8</v>
      </c>
      <c r="E18" s="45">
        <v>755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45950</v>
      </c>
      <c r="C19" s="44" t="s">
        <v>171</v>
      </c>
      <c r="D19" s="27" t="s">
        <v>8</v>
      </c>
      <c r="E19" s="45">
        <v>190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12543</v>
      </c>
      <c r="F27" s="42"/>
      <c r="G27" s="37"/>
      <c r="I27" s="21"/>
      <c r="J27" s="24" t="s">
        <v>12</v>
      </c>
      <c r="K27" s="25">
        <f>SUM(K3:K16)</f>
        <v>12986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-443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1537.9400000000023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9AC5-5465-4CCB-9675-5F068657EC6E}">
  <dimension ref="A1:K37"/>
  <sheetViews>
    <sheetView tabSelected="1" workbookViewId="0">
      <selection activeCell="L15" sqref="L15"/>
    </sheetView>
  </sheetViews>
  <sheetFormatPr defaultRowHeight="15"/>
  <cols>
    <col min="2" max="2" width="11.140625" customWidth="1"/>
    <col min="3" max="3" width="58.5703125" customWidth="1"/>
    <col min="4" max="4" width="12.85546875" customWidth="1"/>
    <col min="7" max="7" width="18.7109375" customWidth="1"/>
    <col min="10" max="10" width="10.28515625" bestFit="1" customWidth="1"/>
    <col min="11" max="11" width="17.71093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'Oct25'!G2-E27+K27</f>
        <v>3259.5699999999979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45964</v>
      </c>
      <c r="K3" s="23">
        <v>1538</v>
      </c>
    </row>
    <row r="4" spans="1:11">
      <c r="A4" s="27">
        <v>1</v>
      </c>
      <c r="B4" s="43">
        <v>45965</v>
      </c>
      <c r="C4" s="44" t="s">
        <v>11</v>
      </c>
      <c r="D4" s="27" t="s">
        <v>8</v>
      </c>
      <c r="E4" s="45">
        <v>4922</v>
      </c>
      <c r="F4" s="46" t="s">
        <v>25</v>
      </c>
      <c r="G4" s="37"/>
      <c r="I4" s="21">
        <v>2</v>
      </c>
      <c r="J4" s="22">
        <v>45973</v>
      </c>
      <c r="K4" s="23">
        <v>7756</v>
      </c>
    </row>
    <row r="5" spans="1:11">
      <c r="A5" s="27">
        <v>2</v>
      </c>
      <c r="B5" s="43">
        <v>45968</v>
      </c>
      <c r="C5" s="44" t="s">
        <v>172</v>
      </c>
      <c r="D5" s="27" t="s">
        <v>8</v>
      </c>
      <c r="E5" s="45">
        <v>1019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45968</v>
      </c>
      <c r="C6" s="44" t="s">
        <v>173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45968</v>
      </c>
      <c r="C7" s="44" t="s">
        <v>174</v>
      </c>
      <c r="D7" s="27" t="s">
        <v>8</v>
      </c>
      <c r="E7" s="45">
        <v>635.49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45971</v>
      </c>
      <c r="C8" s="44" t="s">
        <v>175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45972</v>
      </c>
      <c r="C9" s="44" t="s">
        <v>176</v>
      </c>
      <c r="D9" s="27" t="s">
        <v>8</v>
      </c>
      <c r="E9" s="45">
        <v>46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45972</v>
      </c>
      <c r="C10" s="44" t="s">
        <v>177</v>
      </c>
      <c r="D10" s="27" t="s">
        <v>8</v>
      </c>
      <c r="E10" s="45">
        <v>116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45972</v>
      </c>
      <c r="C11" s="44" t="s">
        <v>177</v>
      </c>
      <c r="D11" s="27" t="s">
        <v>8</v>
      </c>
      <c r="E11" s="45">
        <v>230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45972</v>
      </c>
      <c r="C12" s="44" t="s">
        <v>178</v>
      </c>
      <c r="D12" s="27" t="s">
        <v>8</v>
      </c>
      <c r="E12" s="45">
        <v>168</v>
      </c>
      <c r="F12" s="46" t="s">
        <v>25</v>
      </c>
      <c r="G12" s="37"/>
      <c r="I12" s="21"/>
      <c r="J12" s="21"/>
      <c r="K12" s="23"/>
    </row>
    <row r="13" spans="1:11">
      <c r="A13" s="27"/>
      <c r="B13" s="43"/>
      <c r="C13" s="44"/>
      <c r="D13" s="27"/>
      <c r="E13" s="29"/>
      <c r="F13" s="46"/>
      <c r="G13" s="37"/>
      <c r="I13" s="21"/>
      <c r="J13" s="21"/>
      <c r="K13" s="23"/>
    </row>
    <row r="14" spans="1:11">
      <c r="A14" s="27"/>
      <c r="B14" s="43"/>
      <c r="C14" s="44"/>
      <c r="D14" s="27"/>
      <c r="E14" s="29"/>
      <c r="F14" s="46"/>
      <c r="G14" s="37"/>
      <c r="I14" s="21"/>
      <c r="J14" s="21"/>
      <c r="K14" s="23"/>
    </row>
    <row r="15" spans="1:11">
      <c r="A15" s="27"/>
      <c r="B15" s="43"/>
      <c r="C15" s="44"/>
      <c r="D15" s="27"/>
      <c r="E15" s="45"/>
      <c r="F15" s="46"/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9496.49</v>
      </c>
      <c r="F27" s="42"/>
      <c r="G27" s="37"/>
      <c r="I27" s="21"/>
      <c r="J27" s="24" t="s">
        <v>12</v>
      </c>
      <c r="K27" s="25">
        <f>SUM(K3:K16)</f>
        <v>9294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202.48999999999978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1740.4300000000021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15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>
      <c r="A6" s="2">
        <v>3</v>
      </c>
      <c r="B6" s="3"/>
      <c r="C6" s="2"/>
      <c r="D6" s="2"/>
      <c r="E6" s="8"/>
      <c r="F6" s="8"/>
    </row>
    <row r="7" spans="1:8">
      <c r="A7" s="2">
        <v>4</v>
      </c>
      <c r="B7" s="3"/>
      <c r="C7" s="2"/>
      <c r="D7" s="2"/>
      <c r="E7" s="8"/>
      <c r="F7" s="8"/>
    </row>
    <row r="8" spans="1:8">
      <c r="A8" s="2">
        <v>5</v>
      </c>
      <c r="B8" s="3"/>
      <c r="C8" s="2"/>
      <c r="D8" s="2"/>
      <c r="E8" s="8"/>
      <c r="F8" s="8"/>
    </row>
    <row r="9" spans="1:8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>
      <c r="C11" s="6" t="s">
        <v>17</v>
      </c>
      <c r="D11" s="6"/>
      <c r="E11" s="6"/>
      <c r="F11" s="9">
        <f>F10</f>
        <v>-8793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>
      <c r="C13" s="6" t="s">
        <v>17</v>
      </c>
      <c r="D13" s="6"/>
      <c r="E13" s="6"/>
      <c r="F13" s="9">
        <f>G2-(-F12)</f>
        <v>-2187</v>
      </c>
    </row>
    <row r="21" spans="5:6">
      <c r="E21" s="11"/>
      <c r="F21" s="10"/>
    </row>
    <row r="22" spans="5:6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>
      <c r="C18" s="6" t="s">
        <v>17</v>
      </c>
      <c r="D18" s="6"/>
      <c r="E18" s="6"/>
      <c r="F18" s="9"/>
    </row>
    <row r="26" spans="1:6">
      <c r="E26" s="11"/>
      <c r="F26" s="10"/>
    </row>
    <row r="27" spans="1:6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>
      <c r="A8" s="2"/>
      <c r="B8" s="3"/>
      <c r="C8" s="2"/>
      <c r="D8" s="2"/>
      <c r="E8" s="8"/>
      <c r="F8" s="8"/>
      <c r="G8" s="1"/>
    </row>
    <row r="9" spans="1:8">
      <c r="A9" s="2"/>
      <c r="B9" s="3"/>
      <c r="C9" s="2"/>
      <c r="D9" s="2"/>
      <c r="E9" s="8"/>
      <c r="F9" s="8"/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5"/>
  <cols>
    <col min="2" max="2" width="9.5703125" bestFit="1" customWidth="1"/>
    <col min="3" max="3" width="42.42578125" bestFit="1" customWidth="1"/>
    <col min="4" max="4" width="13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7" max="7" width="16.5703125" bestFit="1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45418</v>
      </c>
      <c r="L3" s="23">
        <v>2709</v>
      </c>
    </row>
    <row r="4" spans="1:12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>
      <c r="A17" s="1"/>
      <c r="B17" s="1"/>
      <c r="C17" s="6" t="s">
        <v>17</v>
      </c>
      <c r="D17" s="6"/>
      <c r="E17" s="6"/>
      <c r="F17" s="9"/>
      <c r="G17" s="1"/>
    </row>
    <row r="18" spans="1:12">
      <c r="A18" s="1"/>
      <c r="B18" s="1"/>
      <c r="C18" s="1"/>
      <c r="D18" s="1"/>
      <c r="E18" s="1"/>
      <c r="F18" s="1"/>
      <c r="G18" s="1"/>
      <c r="J18" s="58" t="s">
        <v>46</v>
      </c>
      <c r="K18" s="58"/>
      <c r="L18" s="26">
        <f>E16-L16</f>
        <v>309.59000000000015</v>
      </c>
    </row>
    <row r="19" spans="1:12">
      <c r="A19" s="1"/>
      <c r="B19" s="1"/>
      <c r="C19" s="1"/>
      <c r="D19" s="1"/>
      <c r="E19" s="1"/>
      <c r="F19" s="1"/>
      <c r="G19" s="1"/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1"/>
      <c r="F25" s="10"/>
      <c r="G25" s="1"/>
    </row>
    <row r="26" spans="1:12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11ea8e3b585950a82be10783c4f4b4a0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5a5878cdc2c99c824d583b74daf9b00d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01CA6D-7A9A-4493-8595-BDBC6DCCE2D0}"/>
</file>

<file path=customXml/itemProps2.xml><?xml version="1.0" encoding="utf-8"?>
<ds:datastoreItem xmlns:ds="http://schemas.openxmlformats.org/officeDocument/2006/customXml" ds:itemID="{7CE42D43-D780-48DD-A93B-C9B55F582E9C}"/>
</file>

<file path=customXml/itemProps3.xml><?xml version="1.0" encoding="utf-8"?>
<ds:datastoreItem xmlns:ds="http://schemas.openxmlformats.org/officeDocument/2006/customXml" ds:itemID="{6510BA85-1295-4988-BA14-469505BA41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2025-11-14T11:29:33Z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